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c9700/Desktop/"/>
    </mc:Choice>
  </mc:AlternateContent>
  <xr:revisionPtr revIDLastSave="0" documentId="13_ncr:1_{602199EF-6DE7-8048-A558-59C3629ABAC9}" xr6:coauthVersionLast="36" xr6:coauthVersionMax="36" xr10:uidLastSave="{00000000-0000-0000-0000-000000000000}"/>
  <bookViews>
    <workbookView xWindow="11640" yWindow="460" windowWidth="27540" windowHeight="27180" xr2:uid="{7620889D-4A9C-6D48-8AC9-A8818A74F49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35" i="1"/>
  <c r="E35" i="1" l="1"/>
  <c r="B35" i="1"/>
  <c r="E29" i="1"/>
  <c r="E42" i="1" l="1"/>
  <c r="G35" i="1"/>
  <c r="G13" i="1"/>
  <c r="H48" i="1"/>
  <c r="H49" i="1" s="1"/>
  <c r="B47" i="1"/>
  <c r="E47" i="1"/>
  <c r="E49" i="1" s="1"/>
  <c r="C47" i="1"/>
  <c r="G42" i="1"/>
  <c r="I41" i="1"/>
  <c r="I40" i="1"/>
  <c r="D35" i="1"/>
  <c r="C35" i="1"/>
  <c r="D19" i="1"/>
  <c r="J13" i="1"/>
  <c r="I6" i="1"/>
  <c r="B49" i="1" l="1"/>
  <c r="I3" i="1"/>
  <c r="D5" i="1" l="1"/>
  <c r="D6" i="1"/>
  <c r="D7" i="1"/>
  <c r="D8" i="1"/>
  <c r="D9" i="1"/>
  <c r="D10" i="1"/>
  <c r="D11" i="1"/>
  <c r="D12" i="1"/>
  <c r="C13" i="1"/>
  <c r="D17" i="1"/>
  <c r="I17" i="1"/>
  <c r="D18" i="1"/>
  <c r="I18" i="1"/>
  <c r="D20" i="1"/>
  <c r="C23" i="1"/>
  <c r="D26" i="1"/>
  <c r="D27" i="1"/>
  <c r="D28" i="1"/>
  <c r="C29" i="1"/>
  <c r="D32" i="1"/>
  <c r="D33" i="1"/>
  <c r="I32" i="1"/>
  <c r="I33" i="1"/>
  <c r="C37" i="1"/>
  <c r="D39" i="1"/>
  <c r="D40" i="1"/>
  <c r="D41" i="1"/>
  <c r="C42" i="1"/>
  <c r="D45" i="1"/>
  <c r="D47" i="1" s="1"/>
  <c r="D46" i="1"/>
  <c r="C48" i="1"/>
  <c r="I48" i="1" l="1"/>
  <c r="I49" i="1" s="1"/>
  <c r="D42" i="1"/>
  <c r="D48" i="1"/>
  <c r="D13" i="1"/>
  <c r="D23" i="1"/>
  <c r="D29" i="1"/>
  <c r="C49" i="1"/>
  <c r="D37" i="1"/>
  <c r="D49" i="1" l="1"/>
  <c r="G23" i="1"/>
  <c r="G49" i="1"/>
</calcChain>
</file>

<file path=xl/sharedStrings.xml><?xml version="1.0" encoding="utf-8"?>
<sst xmlns="http://schemas.openxmlformats.org/spreadsheetml/2006/main" count="72" uniqueCount="64">
  <si>
    <t>Expenses</t>
    <phoneticPr fontId="0" type="noConversion"/>
  </si>
  <si>
    <t>Variance</t>
    <phoneticPr fontId="0" type="noConversion"/>
  </si>
  <si>
    <t xml:space="preserve">Revenue </t>
    <phoneticPr fontId="0" type="noConversion"/>
  </si>
  <si>
    <t>Carry Forward</t>
    <phoneticPr fontId="0" type="noConversion"/>
  </si>
  <si>
    <t>Insurance</t>
    <phoneticPr fontId="0" type="noConversion"/>
  </si>
  <si>
    <t>Office Supplies</t>
    <phoneticPr fontId="0" type="noConversion"/>
  </si>
  <si>
    <t>Phone</t>
    <phoneticPr fontId="0" type="noConversion"/>
  </si>
  <si>
    <t>Postage</t>
    <phoneticPr fontId="0" type="noConversion"/>
  </si>
  <si>
    <t>Dues/Fees/Permits/Taxes</t>
    <phoneticPr fontId="0" type="noConversion"/>
  </si>
  <si>
    <t xml:space="preserve">Total Administrative </t>
    <phoneticPr fontId="0" type="noConversion"/>
  </si>
  <si>
    <t>DESIGN/STREETSCAPE</t>
  </si>
  <si>
    <t>Lot 7 Sponsorships</t>
    <phoneticPr fontId="0" type="noConversion"/>
  </si>
  <si>
    <t>Street Furniture Benches</t>
    <phoneticPr fontId="0" type="noConversion"/>
  </si>
  <si>
    <t>Total Design/Streetscape</t>
    <phoneticPr fontId="0" type="noConversion"/>
  </si>
  <si>
    <t>Eblasts (Constant Contact)</t>
    <phoneticPr fontId="0" type="noConversion"/>
  </si>
  <si>
    <t>Shop Locally/Destination Maplewood</t>
    <phoneticPr fontId="0" type="noConversion"/>
  </si>
  <si>
    <t>Total Marketing</t>
    <phoneticPr fontId="0" type="noConversion"/>
  </si>
  <si>
    <t xml:space="preserve">Total MVA Event Expenses </t>
    <phoneticPr fontId="0" type="noConversion"/>
  </si>
  <si>
    <t>Total non-Dickens event sponsorships</t>
    <phoneticPr fontId="0" type="noConversion"/>
  </si>
  <si>
    <t>Total non-Dickens event A/R</t>
    <phoneticPr fontId="0" type="noConversion"/>
  </si>
  <si>
    <t>Total Events &amp; Promos</t>
    <phoneticPr fontId="0" type="noConversion"/>
  </si>
  <si>
    <t xml:space="preserve">DICKENS VILLAGE </t>
    <phoneticPr fontId="0" type="noConversion"/>
  </si>
  <si>
    <t>Dickens Village MVA Expenses</t>
    <phoneticPr fontId="0" type="noConversion"/>
  </si>
  <si>
    <t xml:space="preserve">Sponsorships &amp; Donations Dickens Village </t>
    <phoneticPr fontId="0" type="noConversion"/>
  </si>
  <si>
    <t>Dickens Prior Year Expenses</t>
  </si>
  <si>
    <t>Dickens A/R</t>
    <phoneticPr fontId="0" type="noConversion"/>
  </si>
  <si>
    <t>Total Dickens</t>
    <phoneticPr fontId="0" type="noConversion"/>
  </si>
  <si>
    <t>MISCELLANEOUS</t>
    <phoneticPr fontId="0" type="noConversion"/>
  </si>
  <si>
    <t>Halloween Parade - Chamber</t>
    <phoneticPr fontId="0" type="noConversion"/>
  </si>
  <si>
    <t>Misc. Expenses - Other</t>
    <phoneticPr fontId="0" type="noConversion"/>
  </si>
  <si>
    <t>Total Miscellaneous Expenses</t>
    <phoneticPr fontId="0" type="noConversion"/>
  </si>
  <si>
    <t>Total Expenses</t>
    <phoneticPr fontId="0" type="noConversion"/>
  </si>
  <si>
    <t>Total Revenue</t>
    <phoneticPr fontId="0" type="noConversion"/>
  </si>
  <si>
    <t>2018 Budget</t>
  </si>
  <si>
    <t>2018 Actual</t>
  </si>
  <si>
    <t>2019 Proposed Budget</t>
  </si>
  <si>
    <t>Plaque</t>
  </si>
  <si>
    <t>Merchant funded event expenses</t>
  </si>
  <si>
    <t>Sponsor funded expenses</t>
  </si>
  <si>
    <t>Storage and Moving</t>
  </si>
  <si>
    <t>2. Accountant - increased fees</t>
  </si>
  <si>
    <t>Landscaping &amp; Beautification</t>
  </si>
  <si>
    <t>3. Contractor cleaning - increased pricing - 1st increase in 10 years</t>
  </si>
  <si>
    <t>Total Administrative</t>
  </si>
  <si>
    <t>Total Design/Streetscape</t>
  </si>
  <si>
    <t>EVENTS &amp; PROMOTIONS (non Dickens)</t>
  </si>
  <si>
    <t>TC Contribution SLA-Landscaping</t>
  </si>
  <si>
    <t>Total Events &amp; Promos</t>
  </si>
  <si>
    <t>MARKETING</t>
  </si>
  <si>
    <t>ADMINISTRATIVE</t>
  </si>
  <si>
    <t>DICKENS VILLAGE</t>
  </si>
  <si>
    <t>Total Dickens</t>
  </si>
  <si>
    <t>MISCELLANEOUS</t>
  </si>
  <si>
    <t>Village Alliance Assessment</t>
  </si>
  <si>
    <t xml:space="preserve">2019 DRAFT BUDGET </t>
  </si>
  <si>
    <t>Assessment increase (from 2018)</t>
  </si>
  <si>
    <t>TC Contribution SLA-Cleaning Svcs</t>
  </si>
  <si>
    <t>Village Manager</t>
  </si>
  <si>
    <t>Accountant</t>
  </si>
  <si>
    <t>Contractor Cleaning</t>
  </si>
  <si>
    <t>Façade Renovation Grants</t>
  </si>
  <si>
    <t>Website Design Updates &amp; Maintenance</t>
  </si>
  <si>
    <t>Additional promotions</t>
  </si>
  <si>
    <t>Beautification sponsorships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</si>
</sst>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Verdana"/>
      <family val="2"/>
    </font>
    <font>
      <sz val="14"/>
      <name val="Verdana"/>
      <family val="2"/>
    </font>
    <font>
      <u/>
      <sz val="14"/>
      <name val="Verdana"/>
      <family val="2"/>
    </font>
    <font>
      <sz val="14"/>
      <color indexed="8"/>
      <name val="Verdana"/>
      <family val="2"/>
    </font>
    <font>
      <u val="singleAccounting"/>
      <sz val="14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4" fillId="0" borderId="2" xfId="0" applyFont="1" applyBorder="1"/>
    <xf numFmtId="44" fontId="3" fillId="0" borderId="2" xfId="1" applyFont="1" applyBorder="1"/>
    <xf numFmtId="44" fontId="3" fillId="0" borderId="2" xfId="1" applyFont="1" applyFill="1" applyBorder="1"/>
    <xf numFmtId="44" fontId="3" fillId="0" borderId="2" xfId="0" applyNumberFormat="1" applyFont="1" applyBorder="1"/>
    <xf numFmtId="0" fontId="3" fillId="0" borderId="2" xfId="0" applyFont="1" applyBorder="1"/>
    <xf numFmtId="6" fontId="3" fillId="0" borderId="2" xfId="0" applyNumberFormat="1" applyFont="1" applyBorder="1"/>
    <xf numFmtId="6" fontId="3" fillId="0" borderId="2" xfId="0" applyNumberFormat="1" applyFont="1" applyFill="1" applyBorder="1"/>
    <xf numFmtId="0" fontId="2" fillId="0" borderId="2" xfId="0" applyFont="1" applyBorder="1"/>
    <xf numFmtId="0" fontId="3" fillId="0" borderId="2" xfId="0" applyFont="1" applyFill="1" applyBorder="1"/>
    <xf numFmtId="6" fontId="3" fillId="0" borderId="2" xfId="1" applyNumberFormat="1" applyFont="1" applyBorder="1"/>
    <xf numFmtId="6" fontId="3" fillId="0" borderId="2" xfId="1" applyNumberFormat="1" applyFont="1" applyFill="1" applyBorder="1"/>
    <xf numFmtId="6" fontId="3" fillId="4" borderId="2" xfId="0" applyNumberFormat="1" applyFont="1" applyFill="1" applyBorder="1"/>
    <xf numFmtId="6" fontId="3" fillId="3" borderId="2" xfId="1" applyNumberFormat="1" applyFont="1" applyFill="1" applyBorder="1"/>
    <xf numFmtId="8" fontId="3" fillId="3" borderId="2" xfId="1" applyNumberFormat="1" applyFont="1" applyFill="1" applyBorder="1"/>
    <xf numFmtId="44" fontId="3" fillId="3" borderId="2" xfId="1" applyFont="1" applyFill="1" applyBorder="1"/>
    <xf numFmtId="6" fontId="3" fillId="3" borderId="2" xfId="0" applyNumberFormat="1" applyFont="1" applyFill="1" applyBorder="1"/>
    <xf numFmtId="8" fontId="3" fillId="0" borderId="2" xfId="1" applyNumberFormat="1" applyFont="1" applyFill="1" applyBorder="1"/>
    <xf numFmtId="44" fontId="3" fillId="0" borderId="2" xfId="0" applyNumberFormat="1" applyFont="1" applyFill="1" applyBorder="1"/>
    <xf numFmtId="0" fontId="5" fillId="0" borderId="2" xfId="0" applyFont="1" applyFill="1" applyBorder="1"/>
    <xf numFmtId="6" fontId="2" fillId="0" borderId="2" xfId="0" applyNumberFormat="1" applyFont="1" applyBorder="1"/>
    <xf numFmtId="6" fontId="6" fillId="0" borderId="2" xfId="1" applyNumberFormat="1" applyFont="1" applyFill="1" applyBorder="1"/>
    <xf numFmtId="44" fontId="6" fillId="0" borderId="2" xfId="1" applyFont="1" applyBorder="1"/>
    <xf numFmtId="0" fontId="2" fillId="0" borderId="2" xfId="0" applyFont="1" applyFill="1" applyBorder="1" applyAlignment="1">
      <alignment horizontal="left"/>
    </xf>
    <xf numFmtId="6" fontId="2" fillId="0" borderId="2" xfId="1" applyNumberFormat="1" applyFont="1" applyBorder="1"/>
    <xf numFmtId="44" fontId="2" fillId="0" borderId="2" xfId="1" applyFont="1" applyFill="1" applyBorder="1"/>
    <xf numFmtId="44" fontId="2" fillId="0" borderId="2" xfId="1" applyFont="1" applyBorder="1"/>
    <xf numFmtId="0" fontId="2" fillId="0" borderId="2" xfId="0" applyFont="1" applyFill="1" applyBorder="1"/>
    <xf numFmtId="0" fontId="3" fillId="3" borderId="2" xfId="0" applyFont="1" applyFill="1" applyBorder="1"/>
    <xf numFmtId="44" fontId="3" fillId="3" borderId="2" xfId="0" applyNumberFormat="1" applyFont="1" applyFill="1" applyBorder="1"/>
    <xf numFmtId="44" fontId="6" fillId="0" borderId="2" xfId="1" applyFont="1" applyFill="1" applyBorder="1"/>
    <xf numFmtId="6" fontId="7" fillId="0" borderId="2" xfId="0" applyNumberFormat="1" applyFont="1" applyBorder="1"/>
    <xf numFmtId="6" fontId="6" fillId="0" borderId="2" xfId="0" applyNumberFormat="1" applyFont="1" applyBorder="1"/>
    <xf numFmtId="0" fontId="7" fillId="0" borderId="2" xfId="0" applyFont="1" applyBorder="1" applyAlignment="1">
      <alignment vertical="center"/>
    </xf>
    <xf numFmtId="0" fontId="8" fillId="0" borderId="2" xfId="0" applyFont="1" applyBorder="1"/>
    <xf numFmtId="6" fontId="7" fillId="0" borderId="2" xfId="0" applyNumberFormat="1" applyFont="1" applyFill="1" applyBorder="1"/>
    <xf numFmtId="0" fontId="9" fillId="0" borderId="2" xfId="0" applyFont="1" applyBorder="1"/>
    <xf numFmtId="6" fontId="9" fillId="0" borderId="2" xfId="0" applyNumberFormat="1" applyFont="1" applyBorder="1"/>
    <xf numFmtId="6" fontId="9" fillId="0" borderId="2" xfId="0" applyNumberFormat="1" applyFont="1" applyFill="1" applyBorder="1"/>
    <xf numFmtId="0" fontId="2" fillId="0" borderId="2" xfId="0" applyFont="1" applyFill="1" applyBorder="1" applyAlignment="1">
      <alignment horizontal="right"/>
    </xf>
    <xf numFmtId="44" fontId="6" fillId="0" borderId="2" xfId="0" applyNumberFormat="1" applyFont="1" applyBorder="1"/>
    <xf numFmtId="0" fontId="2" fillId="0" borderId="2" xfId="0" applyFont="1" applyBorder="1" applyAlignment="1">
      <alignment horizontal="left"/>
    </xf>
    <xf numFmtId="44" fontId="2" fillId="0" borderId="2" xfId="0" applyNumberFormat="1" applyFont="1" applyBorder="1"/>
    <xf numFmtId="0" fontId="3" fillId="0" borderId="2" xfId="0" applyFont="1" applyFill="1" applyBorder="1" applyAlignment="1">
      <alignment wrapText="1"/>
    </xf>
    <xf numFmtId="8" fontId="3" fillId="0" borderId="2" xfId="0" applyNumberFormat="1" applyFont="1" applyBorder="1"/>
    <xf numFmtId="8" fontId="3" fillId="0" borderId="2" xfId="0" applyNumberFormat="1" applyFont="1" applyFill="1" applyBorder="1"/>
    <xf numFmtId="0" fontId="10" fillId="0" borderId="2" xfId="0" applyFont="1" applyBorder="1"/>
    <xf numFmtId="0" fontId="7" fillId="0" borderId="2" xfId="0" applyFont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44" fontId="4" fillId="0" borderId="2" xfId="1" applyFont="1" applyBorder="1"/>
    <xf numFmtId="44" fontId="2" fillId="2" borderId="2" xfId="0" applyNumberFormat="1" applyFont="1" applyFill="1" applyBorder="1"/>
    <xf numFmtId="44" fontId="2" fillId="2" borderId="2" xfId="1" applyFont="1" applyFill="1" applyBorder="1"/>
    <xf numFmtId="6" fontId="2" fillId="0" borderId="2" xfId="1" applyNumberFormat="1" applyFont="1" applyFill="1" applyBorder="1"/>
    <xf numFmtId="0" fontId="2" fillId="2" borderId="2" xfId="0" applyFont="1" applyFill="1" applyBorder="1"/>
    <xf numFmtId="6" fontId="2" fillId="2" borderId="2" xfId="1" applyNumberFormat="1" applyFont="1" applyFill="1" applyBorder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FCB7-E1E9-AE45-89D1-74841E605084}">
  <sheetPr>
    <pageSetUpPr fitToPage="1"/>
  </sheetPr>
  <dimension ref="A1:J66"/>
  <sheetViews>
    <sheetView tabSelected="1" workbookViewId="0">
      <selection activeCell="J50" sqref="J50"/>
    </sheetView>
  </sheetViews>
  <sheetFormatPr baseColWidth="10" defaultRowHeight="16" x14ac:dyDescent="0.2"/>
  <cols>
    <col min="1" max="1" width="37.6640625" customWidth="1"/>
    <col min="2" max="2" width="17.33203125" customWidth="1"/>
    <col min="3" max="3" width="14.1640625" hidden="1" customWidth="1"/>
    <col min="4" max="4" width="19.33203125" hidden="1" customWidth="1"/>
    <col min="5" max="5" width="19.6640625" customWidth="1"/>
    <col min="6" max="6" width="40.1640625" customWidth="1"/>
    <col min="7" max="7" width="16.6640625" customWidth="1"/>
    <col min="8" max="8" width="15.5" hidden="1" customWidth="1"/>
    <col min="9" max="9" width="16.5" hidden="1" customWidth="1"/>
    <col min="10" max="10" width="17.6640625" customWidth="1"/>
  </cols>
  <sheetData>
    <row r="1" spans="1:10" ht="18" x14ac:dyDescent="0.2">
      <c r="A1" s="1" t="s">
        <v>54</v>
      </c>
      <c r="B1" s="2"/>
      <c r="C1" s="2"/>
      <c r="D1" s="2"/>
      <c r="E1" s="2"/>
      <c r="F1" s="2"/>
      <c r="G1" s="2"/>
      <c r="H1" s="2"/>
      <c r="I1" s="2"/>
      <c r="J1" s="3"/>
    </row>
    <row r="2" spans="1:10" ht="57" x14ac:dyDescent="0.2">
      <c r="A2" s="4" t="s">
        <v>0</v>
      </c>
      <c r="B2" s="4" t="s">
        <v>33</v>
      </c>
      <c r="C2" s="5" t="s">
        <v>34</v>
      </c>
      <c r="D2" s="4" t="s">
        <v>1</v>
      </c>
      <c r="E2" s="5" t="s">
        <v>35</v>
      </c>
      <c r="F2" s="4" t="s">
        <v>2</v>
      </c>
      <c r="G2" s="4" t="s">
        <v>33</v>
      </c>
      <c r="H2" s="5" t="s">
        <v>34</v>
      </c>
      <c r="I2" s="4" t="s">
        <v>1</v>
      </c>
      <c r="J2" s="5" t="s">
        <v>35</v>
      </c>
    </row>
    <row r="3" spans="1:10" ht="18" x14ac:dyDescent="0.2">
      <c r="A3" s="6"/>
      <c r="B3" s="7"/>
      <c r="C3" s="8"/>
      <c r="D3" s="7"/>
      <c r="E3" s="9"/>
      <c r="F3" s="10"/>
      <c r="G3" s="11"/>
      <c r="H3" s="9">
        <v>55093</v>
      </c>
      <c r="I3" s="8">
        <f>H3-G3</f>
        <v>55093</v>
      </c>
      <c r="J3" s="12"/>
    </row>
    <row r="4" spans="1:10" ht="18" x14ac:dyDescent="0.2">
      <c r="A4" s="13" t="s">
        <v>49</v>
      </c>
      <c r="B4" s="7"/>
      <c r="C4" s="8"/>
      <c r="D4" s="7"/>
      <c r="E4" s="9"/>
      <c r="F4" s="13" t="s">
        <v>49</v>
      </c>
      <c r="G4" s="11"/>
      <c r="H4" s="9"/>
      <c r="I4" s="8"/>
      <c r="J4" s="12"/>
    </row>
    <row r="5" spans="1:10" ht="18" x14ac:dyDescent="0.2">
      <c r="A5" s="14" t="s">
        <v>57</v>
      </c>
      <c r="B5" s="15">
        <v>25500</v>
      </c>
      <c r="C5" s="15">
        <v>21250</v>
      </c>
      <c r="D5" s="7">
        <f>C5-B5</f>
        <v>-4250</v>
      </c>
      <c r="E5" s="12">
        <v>25500</v>
      </c>
      <c r="F5" s="10"/>
      <c r="G5" s="11"/>
      <c r="H5" s="9"/>
      <c r="I5" s="8"/>
      <c r="J5" s="12"/>
    </row>
    <row r="6" spans="1:10" ht="18" x14ac:dyDescent="0.2">
      <c r="A6" s="14" t="s">
        <v>58</v>
      </c>
      <c r="B6" s="15">
        <v>550</v>
      </c>
      <c r="C6" s="16">
        <v>0</v>
      </c>
      <c r="D6" s="7">
        <f t="shared" ref="D6" si="0">C6-B6</f>
        <v>-550</v>
      </c>
      <c r="E6" s="17">
        <v>600</v>
      </c>
      <c r="F6" s="10" t="s">
        <v>53</v>
      </c>
      <c r="G6" s="11">
        <v>54943</v>
      </c>
      <c r="H6" s="9">
        <v>55093</v>
      </c>
      <c r="I6" s="8">
        <f>H6-G6</f>
        <v>150</v>
      </c>
      <c r="J6" s="12">
        <v>56043</v>
      </c>
    </row>
    <row r="7" spans="1:10" ht="18" x14ac:dyDescent="0.2">
      <c r="A7" s="14" t="s">
        <v>4</v>
      </c>
      <c r="B7" s="18">
        <v>2800</v>
      </c>
      <c r="C7" s="19">
        <v>2118.81</v>
      </c>
      <c r="D7" s="20">
        <f>C7-B7</f>
        <v>-681.19</v>
      </c>
      <c r="E7" s="21">
        <v>2800</v>
      </c>
      <c r="F7" s="10" t="s">
        <v>55</v>
      </c>
      <c r="G7" s="12">
        <v>1150</v>
      </c>
      <c r="H7" s="9"/>
      <c r="I7" s="8"/>
      <c r="J7" s="12">
        <v>0</v>
      </c>
    </row>
    <row r="8" spans="1:10" ht="18" x14ac:dyDescent="0.2">
      <c r="A8" s="14" t="s">
        <v>5</v>
      </c>
      <c r="B8" s="15">
        <v>400</v>
      </c>
      <c r="C8" s="22">
        <v>47.67</v>
      </c>
      <c r="D8" s="7">
        <f t="shared" ref="D8:D12" si="1">C8-B8</f>
        <v>-352.33</v>
      </c>
      <c r="E8" s="11">
        <v>400</v>
      </c>
      <c r="F8" s="10" t="s">
        <v>3</v>
      </c>
      <c r="G8" s="11">
        <v>0</v>
      </c>
      <c r="H8" s="23">
        <v>-1557</v>
      </c>
      <c r="I8" s="8">
        <v>-2422</v>
      </c>
      <c r="J8" s="12">
        <v>3000</v>
      </c>
    </row>
    <row r="9" spans="1:10" ht="18" x14ac:dyDescent="0.2">
      <c r="A9" s="24" t="s">
        <v>39</v>
      </c>
      <c r="B9" s="15">
        <v>750</v>
      </c>
      <c r="C9" s="22">
        <v>971.62</v>
      </c>
      <c r="D9" s="7">
        <f t="shared" si="1"/>
        <v>221.62</v>
      </c>
      <c r="E9" s="11">
        <v>0</v>
      </c>
      <c r="F9" s="13"/>
      <c r="G9" s="7"/>
      <c r="H9" s="9"/>
      <c r="I9" s="7"/>
      <c r="J9" s="25"/>
    </row>
    <row r="10" spans="1:10" ht="18" x14ac:dyDescent="0.2">
      <c r="A10" s="14" t="s">
        <v>6</v>
      </c>
      <c r="B10" s="15">
        <v>180</v>
      </c>
      <c r="C10" s="16">
        <v>100</v>
      </c>
      <c r="D10" s="7">
        <f t="shared" si="1"/>
        <v>-80</v>
      </c>
      <c r="E10" s="11">
        <v>180</v>
      </c>
      <c r="F10" s="10"/>
      <c r="G10" s="7"/>
      <c r="H10" s="9"/>
      <c r="I10" s="7"/>
      <c r="J10" s="10"/>
    </row>
    <row r="11" spans="1:10" ht="18" x14ac:dyDescent="0.2">
      <c r="A11" s="14" t="s">
        <v>7</v>
      </c>
      <c r="B11" s="15">
        <v>100</v>
      </c>
      <c r="C11" s="22">
        <v>129.69</v>
      </c>
      <c r="D11" s="7">
        <f t="shared" si="1"/>
        <v>29.689999999999998</v>
      </c>
      <c r="E11" s="11">
        <v>100</v>
      </c>
      <c r="F11" s="10"/>
      <c r="G11" s="7"/>
      <c r="H11" s="9"/>
      <c r="I11" s="7"/>
      <c r="J11" s="10"/>
    </row>
    <row r="12" spans="1:10" ht="21" x14ac:dyDescent="0.35">
      <c r="A12" s="14" t="s">
        <v>8</v>
      </c>
      <c r="B12" s="15">
        <v>220</v>
      </c>
      <c r="C12" s="26">
        <v>115</v>
      </c>
      <c r="D12" s="27">
        <f t="shared" si="1"/>
        <v>-105</v>
      </c>
      <c r="E12" s="11">
        <v>220</v>
      </c>
      <c r="F12" s="10"/>
      <c r="G12" s="7"/>
      <c r="H12" s="9"/>
      <c r="I12" s="7"/>
      <c r="J12" s="11"/>
    </row>
    <row r="13" spans="1:10" ht="18" x14ac:dyDescent="0.2">
      <c r="A13" s="28" t="s">
        <v>9</v>
      </c>
      <c r="B13" s="29">
        <v>30500</v>
      </c>
      <c r="C13" s="30">
        <f>SUM(C5:C12)</f>
        <v>24732.789999999997</v>
      </c>
      <c r="D13" s="31">
        <f>SUM(D5:D12)</f>
        <v>-5767.2100000000009</v>
      </c>
      <c r="E13" s="25">
        <v>29800</v>
      </c>
      <c r="F13" s="13" t="s">
        <v>43</v>
      </c>
      <c r="G13" s="29">
        <f>SUM(G5:G12)</f>
        <v>56093</v>
      </c>
      <c r="H13" s="9"/>
      <c r="I13" s="7"/>
      <c r="J13" s="25">
        <f>SUM(J5:J12)</f>
        <v>59043</v>
      </c>
    </row>
    <row r="14" spans="1:10" ht="18" x14ac:dyDescent="0.2">
      <c r="A14" s="14"/>
      <c r="B14" s="15"/>
      <c r="C14" s="8"/>
      <c r="D14" s="7"/>
      <c r="E14" s="11"/>
      <c r="F14" s="10"/>
      <c r="G14" s="7"/>
      <c r="H14" s="9"/>
      <c r="I14" s="7"/>
      <c r="J14" s="10"/>
    </row>
    <row r="15" spans="1:10" ht="18" x14ac:dyDescent="0.2">
      <c r="A15" s="32" t="s">
        <v>10</v>
      </c>
      <c r="B15" s="7"/>
      <c r="C15" s="8"/>
      <c r="D15" s="7"/>
      <c r="E15" s="9"/>
      <c r="F15" s="13" t="s">
        <v>10</v>
      </c>
      <c r="G15" s="7"/>
      <c r="H15" s="9"/>
      <c r="I15" s="7"/>
      <c r="J15" s="10"/>
    </row>
    <row r="16" spans="1:10" ht="18" x14ac:dyDescent="0.2">
      <c r="A16" s="32"/>
      <c r="B16" s="7"/>
      <c r="C16" s="8"/>
      <c r="D16" s="7"/>
      <c r="E16" s="9"/>
      <c r="F16" s="13"/>
      <c r="G16" s="7"/>
      <c r="H16" s="9"/>
      <c r="I16" s="7"/>
      <c r="J16" s="10"/>
    </row>
    <row r="17" spans="1:10" ht="18" x14ac:dyDescent="0.2">
      <c r="A17" s="14" t="s">
        <v>41</v>
      </c>
      <c r="B17" s="11">
        <v>13700</v>
      </c>
      <c r="C17" s="16">
        <v>8610</v>
      </c>
      <c r="D17" s="7">
        <f>C17-B17</f>
        <v>-5090</v>
      </c>
      <c r="E17" s="12">
        <v>13700</v>
      </c>
      <c r="F17" s="33" t="s">
        <v>46</v>
      </c>
      <c r="G17" s="18">
        <v>1500</v>
      </c>
      <c r="H17" s="34">
        <v>-1500</v>
      </c>
      <c r="I17" s="20">
        <f>H17-G17</f>
        <v>-3000</v>
      </c>
      <c r="J17" s="18">
        <v>1500</v>
      </c>
    </row>
    <row r="18" spans="1:10" ht="18" x14ac:dyDescent="0.2">
      <c r="A18" s="14" t="s">
        <v>59</v>
      </c>
      <c r="B18" s="11">
        <v>12000</v>
      </c>
      <c r="C18" s="16">
        <v>10000</v>
      </c>
      <c r="D18" s="7">
        <f>C18-B18</f>
        <v>-2000</v>
      </c>
      <c r="E18" s="17">
        <v>12600</v>
      </c>
      <c r="F18" s="33" t="s">
        <v>56</v>
      </c>
      <c r="G18" s="18">
        <v>12000</v>
      </c>
      <c r="H18" s="34">
        <v>12000</v>
      </c>
      <c r="I18" s="20">
        <f>H18-G18</f>
        <v>0</v>
      </c>
      <c r="J18" s="16">
        <v>12600</v>
      </c>
    </row>
    <row r="19" spans="1:10" ht="18" x14ac:dyDescent="0.2">
      <c r="A19" s="14" t="s">
        <v>60</v>
      </c>
      <c r="B19" s="11">
        <v>5000</v>
      </c>
      <c r="C19" s="8">
        <v>5000</v>
      </c>
      <c r="D19" s="7">
        <f>C19-B19</f>
        <v>0</v>
      </c>
      <c r="E19" s="12">
        <v>5000</v>
      </c>
      <c r="F19" s="33" t="s">
        <v>63</v>
      </c>
      <c r="G19" s="18">
        <v>0</v>
      </c>
      <c r="H19" s="34"/>
      <c r="I19" s="20"/>
      <c r="J19" s="16">
        <v>3400</v>
      </c>
    </row>
    <row r="20" spans="1:10" ht="21" x14ac:dyDescent="0.35">
      <c r="A20" s="14" t="s">
        <v>12</v>
      </c>
      <c r="B20" s="11">
        <v>2500</v>
      </c>
      <c r="C20" s="35">
        <v>779.69</v>
      </c>
      <c r="D20" s="27">
        <f>C20-B20</f>
        <v>-1720.31</v>
      </c>
      <c r="E20" s="11">
        <v>2500</v>
      </c>
      <c r="F20" s="33" t="s">
        <v>11</v>
      </c>
      <c r="G20" s="36">
        <v>4000</v>
      </c>
      <c r="H20" s="7">
        <v>8000</v>
      </c>
      <c r="I20" s="20"/>
      <c r="J20" s="15">
        <v>0</v>
      </c>
    </row>
    <row r="21" spans="1:10" ht="21" x14ac:dyDescent="0.35">
      <c r="A21" s="14"/>
      <c r="B21" s="37"/>
      <c r="C21" s="35"/>
      <c r="D21" s="27"/>
      <c r="E21" s="12"/>
      <c r="F21" s="14" t="s">
        <v>12</v>
      </c>
      <c r="G21" s="15">
        <v>2500</v>
      </c>
      <c r="H21" s="8">
        <v>2125</v>
      </c>
      <c r="I21" s="8">
        <v>2375</v>
      </c>
      <c r="J21" s="15">
        <v>2500</v>
      </c>
    </row>
    <row r="22" spans="1:10" ht="21" x14ac:dyDescent="0.35">
      <c r="A22" s="14"/>
      <c r="B22" s="37"/>
      <c r="C22" s="35"/>
      <c r="D22" s="27"/>
      <c r="E22" s="12"/>
      <c r="F22" s="38"/>
      <c r="G22" s="39"/>
      <c r="H22" s="9"/>
      <c r="I22" s="39"/>
      <c r="J22" s="40"/>
    </row>
    <row r="23" spans="1:10" ht="18" x14ac:dyDescent="0.2">
      <c r="A23" s="28" t="s">
        <v>13</v>
      </c>
      <c r="B23" s="25">
        <v>33200</v>
      </c>
      <c r="C23" s="30">
        <f>SUM(C17:C20)</f>
        <v>24389.69</v>
      </c>
      <c r="D23" s="31">
        <f>SUM(D17:D20)</f>
        <v>-8810.31</v>
      </c>
      <c r="E23" s="25">
        <v>33800</v>
      </c>
      <c r="F23" s="41" t="s">
        <v>44</v>
      </c>
      <c r="G23" s="42">
        <f ca="1">SUM(G17:G23)</f>
        <v>20000</v>
      </c>
      <c r="H23" s="10"/>
      <c r="I23" s="10"/>
      <c r="J23" s="43">
        <f>SUM(J17:J21)</f>
        <v>20000</v>
      </c>
    </row>
    <row r="24" spans="1:10" ht="19" x14ac:dyDescent="0.25">
      <c r="A24" s="44"/>
      <c r="B24" s="31"/>
      <c r="C24" s="8"/>
      <c r="D24" s="31"/>
      <c r="E24" s="11"/>
      <c r="F24" s="39"/>
      <c r="G24" s="39"/>
      <c r="H24" s="9"/>
      <c r="I24" s="39"/>
      <c r="J24" s="39"/>
    </row>
    <row r="25" spans="1:10" ht="18" x14ac:dyDescent="0.2">
      <c r="A25" s="13" t="s">
        <v>48</v>
      </c>
      <c r="B25" s="7"/>
      <c r="C25" s="8"/>
      <c r="D25" s="7"/>
      <c r="E25" s="9"/>
      <c r="F25" s="10"/>
      <c r="G25" s="10"/>
      <c r="H25" s="10"/>
      <c r="I25" s="10"/>
      <c r="J25" s="12"/>
    </row>
    <row r="26" spans="1:10" ht="18" x14ac:dyDescent="0.2">
      <c r="A26" s="10" t="s">
        <v>14</v>
      </c>
      <c r="B26" s="11">
        <v>1150</v>
      </c>
      <c r="C26" s="16">
        <v>357</v>
      </c>
      <c r="D26" s="9">
        <f>C26-B26</f>
        <v>-793</v>
      </c>
      <c r="E26" s="11">
        <v>1150</v>
      </c>
      <c r="F26" s="10"/>
      <c r="G26" s="7"/>
      <c r="H26" s="9"/>
      <c r="I26" s="7"/>
      <c r="J26" s="10"/>
    </row>
    <row r="27" spans="1:10" ht="18" x14ac:dyDescent="0.2">
      <c r="A27" s="10" t="s">
        <v>15</v>
      </c>
      <c r="B27" s="11">
        <v>3500</v>
      </c>
      <c r="C27" s="16">
        <v>650</v>
      </c>
      <c r="D27" s="9">
        <f>C27-B27</f>
        <v>-2850</v>
      </c>
      <c r="E27" s="11">
        <v>3500</v>
      </c>
      <c r="F27" s="10"/>
      <c r="G27" s="7"/>
      <c r="H27" s="9"/>
      <c r="I27" s="7"/>
      <c r="J27" s="10"/>
    </row>
    <row r="28" spans="1:10" ht="21" x14ac:dyDescent="0.35">
      <c r="A28" s="10" t="s">
        <v>61</v>
      </c>
      <c r="B28" s="11">
        <v>2200</v>
      </c>
      <c r="C28" s="26">
        <v>1272</v>
      </c>
      <c r="D28" s="45">
        <f>C28-B28</f>
        <v>-928</v>
      </c>
      <c r="E28" s="12">
        <v>2200</v>
      </c>
      <c r="F28" s="10"/>
      <c r="G28" s="7"/>
      <c r="H28" s="9"/>
      <c r="I28" s="7"/>
      <c r="J28" s="7"/>
    </row>
    <row r="29" spans="1:10" ht="18" x14ac:dyDescent="0.2">
      <c r="A29" s="46" t="s">
        <v>16</v>
      </c>
      <c r="B29" s="29">
        <v>6850</v>
      </c>
      <c r="C29" s="30">
        <f>SUM(C26:C28)</f>
        <v>2279</v>
      </c>
      <c r="D29" s="47">
        <f>C29-B29</f>
        <v>-4571</v>
      </c>
      <c r="E29" s="25">
        <f>SUM(E26:E28)</f>
        <v>6850</v>
      </c>
      <c r="F29" s="10"/>
      <c r="G29" s="7"/>
      <c r="H29" s="9"/>
      <c r="I29" s="7"/>
      <c r="J29" s="10"/>
    </row>
    <row r="30" spans="1:10" ht="18" x14ac:dyDescent="0.2">
      <c r="A30" s="10"/>
      <c r="B30" s="7"/>
      <c r="C30" s="8"/>
      <c r="D30" s="7"/>
      <c r="E30" s="11"/>
      <c r="F30" s="10"/>
      <c r="G30" s="7"/>
      <c r="H30" s="9"/>
      <c r="I30" s="7"/>
      <c r="J30" s="10"/>
    </row>
    <row r="31" spans="1:10" ht="18" x14ac:dyDescent="0.2">
      <c r="A31" s="32" t="s">
        <v>45</v>
      </c>
      <c r="B31" s="7"/>
      <c r="C31" s="8"/>
      <c r="D31" s="7"/>
      <c r="E31" s="9"/>
      <c r="F31" s="13" t="s">
        <v>45</v>
      </c>
      <c r="G31" s="7"/>
      <c r="H31" s="9"/>
      <c r="I31" s="7"/>
      <c r="J31" s="7"/>
    </row>
    <row r="32" spans="1:10" ht="38" x14ac:dyDescent="0.2">
      <c r="A32" s="10" t="s">
        <v>17</v>
      </c>
      <c r="B32" s="15">
        <v>4000</v>
      </c>
      <c r="C32" s="16">
        <v>3600</v>
      </c>
      <c r="D32" s="7">
        <f>C32-B32</f>
        <v>-400</v>
      </c>
      <c r="E32" s="11">
        <v>4000</v>
      </c>
      <c r="F32" s="48" t="s">
        <v>18</v>
      </c>
      <c r="G32" s="11">
        <v>4000</v>
      </c>
      <c r="H32" s="11">
        <v>4050</v>
      </c>
      <c r="I32" s="7">
        <f>H32-G32</f>
        <v>50</v>
      </c>
      <c r="J32" s="11">
        <v>4000</v>
      </c>
    </row>
    <row r="33" spans="1:10" ht="38" x14ac:dyDescent="0.2">
      <c r="A33" s="48" t="s">
        <v>37</v>
      </c>
      <c r="B33" s="16">
        <v>5000</v>
      </c>
      <c r="C33" s="8">
        <v>-17</v>
      </c>
      <c r="D33" s="7">
        <f>C33-B33</f>
        <v>-5017</v>
      </c>
      <c r="E33" s="11">
        <v>5000</v>
      </c>
      <c r="F33" s="14" t="s">
        <v>19</v>
      </c>
      <c r="G33" s="15">
        <v>2100</v>
      </c>
      <c r="H33" s="49">
        <v>2101</v>
      </c>
      <c r="I33" s="50">
        <f>H33+G33</f>
        <v>4201</v>
      </c>
      <c r="J33" s="15">
        <v>2100</v>
      </c>
    </row>
    <row r="34" spans="1:10" ht="19" x14ac:dyDescent="0.2">
      <c r="A34" s="48" t="s">
        <v>62</v>
      </c>
      <c r="B34" s="16">
        <v>0</v>
      </c>
      <c r="C34" s="8"/>
      <c r="D34" s="7"/>
      <c r="E34" s="11">
        <v>3000</v>
      </c>
      <c r="F34" s="14"/>
      <c r="G34" s="15"/>
      <c r="H34" s="49"/>
      <c r="I34" s="50"/>
      <c r="J34" s="15"/>
    </row>
    <row r="35" spans="1:10" ht="19" x14ac:dyDescent="0.25">
      <c r="A35" s="46" t="s">
        <v>20</v>
      </c>
      <c r="B35" s="29">
        <f>SUM(B32:B34)</f>
        <v>9000</v>
      </c>
      <c r="C35" s="30">
        <f>SUM(C30:C31)</f>
        <v>0</v>
      </c>
      <c r="D35" s="31">
        <f>SUM(D30:D31)</f>
        <v>0</v>
      </c>
      <c r="E35" s="25">
        <f>SUM(E32:E34)</f>
        <v>12000</v>
      </c>
      <c r="F35" s="41" t="s">
        <v>47</v>
      </c>
      <c r="G35" s="42">
        <f>SUM(G32:G33)</f>
        <v>6100</v>
      </c>
      <c r="H35" s="51"/>
      <c r="I35" s="51"/>
      <c r="J35" s="42">
        <f>SUM(J32:J34)</f>
        <v>6100</v>
      </c>
    </row>
    <row r="36" spans="1:10" ht="19" x14ac:dyDescent="0.25">
      <c r="A36" s="10"/>
      <c r="B36" s="11"/>
      <c r="C36" s="14"/>
      <c r="D36" s="14"/>
      <c r="E36" s="14"/>
      <c r="F36" s="52"/>
      <c r="G36" s="39"/>
      <c r="H36" s="39"/>
      <c r="I36" s="39"/>
      <c r="J36" s="36"/>
    </row>
    <row r="37" spans="1:10" ht="18" x14ac:dyDescent="0.2">
      <c r="A37" s="53"/>
      <c r="B37" s="31"/>
      <c r="C37" s="30">
        <f>SUM(C32:C33)</f>
        <v>3583</v>
      </c>
      <c r="D37" s="31">
        <f>SUM(D32:D33)</f>
        <v>-5417</v>
      </c>
      <c r="E37" s="47"/>
      <c r="F37" s="13"/>
      <c r="G37" s="7"/>
      <c r="H37" s="9"/>
      <c r="I37" s="7"/>
      <c r="J37" s="7"/>
    </row>
    <row r="38" spans="1:10" ht="18" x14ac:dyDescent="0.2">
      <c r="A38" s="46" t="s">
        <v>21</v>
      </c>
      <c r="B38" s="31"/>
      <c r="C38" s="8"/>
      <c r="D38" s="31"/>
      <c r="E38" s="9"/>
      <c r="F38" s="13" t="s">
        <v>50</v>
      </c>
      <c r="G38" s="15"/>
      <c r="H38" s="9"/>
      <c r="I38" s="7"/>
      <c r="J38" s="7"/>
    </row>
    <row r="39" spans="1:10" ht="38" x14ac:dyDescent="0.2">
      <c r="A39" s="54" t="s">
        <v>22</v>
      </c>
      <c r="B39" s="11">
        <v>4000</v>
      </c>
      <c r="C39" s="8">
        <v>4000</v>
      </c>
      <c r="D39" s="7">
        <f>C39-B39</f>
        <v>0</v>
      </c>
      <c r="E39" s="11">
        <v>4000</v>
      </c>
      <c r="F39" s="55" t="s">
        <v>23</v>
      </c>
      <c r="G39" s="15">
        <v>7500</v>
      </c>
      <c r="H39" s="9"/>
      <c r="I39" s="7"/>
      <c r="J39" s="15">
        <v>7500</v>
      </c>
    </row>
    <row r="40" spans="1:10" ht="19" x14ac:dyDescent="0.2">
      <c r="A40" s="56" t="s">
        <v>38</v>
      </c>
      <c r="B40" s="12">
        <v>4000</v>
      </c>
      <c r="C40" s="8">
        <v>5824.1</v>
      </c>
      <c r="D40" s="7">
        <f>C40-B40</f>
        <v>1824.1000000000004</v>
      </c>
      <c r="E40" s="11">
        <v>4000</v>
      </c>
      <c r="F40" s="55" t="s">
        <v>25</v>
      </c>
      <c r="G40" s="15">
        <v>2000</v>
      </c>
      <c r="H40" s="9">
        <v>6201</v>
      </c>
      <c r="I40" s="7">
        <f>H40-G40</f>
        <v>4201</v>
      </c>
      <c r="J40" s="15">
        <v>2000</v>
      </c>
    </row>
    <row r="41" spans="1:10" ht="18" x14ac:dyDescent="0.2">
      <c r="A41" s="54" t="s">
        <v>24</v>
      </c>
      <c r="B41" s="12">
        <v>3500</v>
      </c>
      <c r="C41" s="8">
        <v>9334.32</v>
      </c>
      <c r="D41" s="7">
        <f>C41-B41</f>
        <v>5834.32</v>
      </c>
      <c r="E41" s="12">
        <v>3500</v>
      </c>
      <c r="F41" s="55"/>
      <c r="G41" s="15"/>
      <c r="H41" s="9">
        <v>-1480</v>
      </c>
      <c r="I41" s="7">
        <f>H41-G41</f>
        <v>-1480</v>
      </c>
      <c r="J41" s="7"/>
    </row>
    <row r="42" spans="1:10" ht="18" x14ac:dyDescent="0.2">
      <c r="A42" s="46" t="s">
        <v>26</v>
      </c>
      <c r="B42" s="29">
        <v>11500</v>
      </c>
      <c r="C42" s="30">
        <f>SUM(C39:C41)</f>
        <v>19158.419999999998</v>
      </c>
      <c r="D42" s="31">
        <f>SUM(D39:D41)</f>
        <v>7658.42</v>
      </c>
      <c r="E42" s="25">
        <f>SUM(E39:E41)</f>
        <v>11500</v>
      </c>
      <c r="F42" s="32" t="s">
        <v>51</v>
      </c>
      <c r="G42" s="29">
        <f>SUM(G39:G41)</f>
        <v>9500</v>
      </c>
      <c r="H42" s="47"/>
      <c r="I42" s="31"/>
      <c r="J42" s="29">
        <v>9500</v>
      </c>
    </row>
    <row r="43" spans="1:10" ht="18" x14ac:dyDescent="0.2">
      <c r="A43" s="57"/>
      <c r="B43" s="58"/>
      <c r="C43" s="8"/>
      <c r="D43" s="58"/>
      <c r="E43" s="9"/>
      <c r="F43" s="10"/>
      <c r="G43" s="7"/>
      <c r="H43" s="9"/>
      <c r="I43" s="7"/>
      <c r="J43" s="7"/>
    </row>
    <row r="44" spans="1:10" ht="18" x14ac:dyDescent="0.2">
      <c r="A44" s="13" t="s">
        <v>27</v>
      </c>
      <c r="B44" s="7"/>
      <c r="C44" s="8"/>
      <c r="D44" s="7"/>
      <c r="E44" s="9"/>
      <c r="F44" s="32" t="s">
        <v>52</v>
      </c>
      <c r="G44" s="8"/>
      <c r="H44" s="23"/>
      <c r="I44" s="8"/>
      <c r="J44" s="16"/>
    </row>
    <row r="45" spans="1:10" ht="18" x14ac:dyDescent="0.2">
      <c r="A45" s="10" t="s">
        <v>28</v>
      </c>
      <c r="B45" s="11">
        <v>200</v>
      </c>
      <c r="C45" s="8">
        <v>-200</v>
      </c>
      <c r="D45" s="7">
        <f>C45-B45</f>
        <v>-400</v>
      </c>
      <c r="E45" s="11">
        <v>200</v>
      </c>
      <c r="F45" s="10"/>
      <c r="G45" s="7"/>
      <c r="H45" s="9"/>
      <c r="I45" s="7"/>
      <c r="J45" s="7"/>
    </row>
    <row r="46" spans="1:10" ht="21" x14ac:dyDescent="0.35">
      <c r="A46" s="10" t="s">
        <v>29</v>
      </c>
      <c r="B46" s="11">
        <v>443</v>
      </c>
      <c r="C46" s="35">
        <v>300</v>
      </c>
      <c r="D46" s="27">
        <f>C46-B46</f>
        <v>-143</v>
      </c>
      <c r="E46" s="11">
        <v>493</v>
      </c>
      <c r="F46" s="10"/>
      <c r="G46" s="7"/>
      <c r="H46" s="9"/>
      <c r="I46" s="7"/>
      <c r="J46" s="7"/>
    </row>
    <row r="47" spans="1:10" ht="18" x14ac:dyDescent="0.2">
      <c r="A47" s="46" t="s">
        <v>30</v>
      </c>
      <c r="B47" s="29">
        <f>SUM(B45:B46)</f>
        <v>643</v>
      </c>
      <c r="C47" s="30">
        <f>SUM(C44:C45)</f>
        <v>-200</v>
      </c>
      <c r="D47" s="31">
        <f>SUM(D44:D45)</f>
        <v>-400</v>
      </c>
      <c r="E47" s="25">
        <f>SUM(E45:E46)</f>
        <v>693</v>
      </c>
      <c r="F47" s="10"/>
      <c r="G47" s="7"/>
      <c r="H47" s="9"/>
      <c r="I47" s="7"/>
      <c r="J47" s="7"/>
    </row>
    <row r="48" spans="1:10" ht="18" x14ac:dyDescent="0.2">
      <c r="A48" s="46"/>
      <c r="B48" s="31"/>
      <c r="C48" s="30">
        <f>SUM(C45:C46)</f>
        <v>100</v>
      </c>
      <c r="D48" s="31">
        <f>SUM(D45:D46)</f>
        <v>-543</v>
      </c>
      <c r="E48" s="47"/>
      <c r="F48" s="32"/>
      <c r="G48" s="30"/>
      <c r="H48" s="59">
        <f>SUM(H4:H47)</f>
        <v>85033</v>
      </c>
      <c r="I48" s="60">
        <f>SUM(I4:I47)</f>
        <v>4075</v>
      </c>
      <c r="J48" s="61"/>
    </row>
    <row r="49" spans="1:10" ht="18" x14ac:dyDescent="0.2">
      <c r="A49" s="62" t="s">
        <v>31</v>
      </c>
      <c r="B49" s="63">
        <f>+B47+B42+B35+B29+B23+B13</f>
        <v>91693</v>
      </c>
      <c r="C49" s="60">
        <f>+C48+C42+C37+C29+C23+C13</f>
        <v>74242.899999999994</v>
      </c>
      <c r="D49" s="60">
        <f>+D48+D42+D37+D29+D23+D13</f>
        <v>-17450.099999999999</v>
      </c>
      <c r="E49" s="63">
        <f>+E47+E42+E35+E29+E23+E13</f>
        <v>94643</v>
      </c>
      <c r="F49" s="62" t="s">
        <v>32</v>
      </c>
      <c r="G49" s="63">
        <f ca="1">+G13+G23+G35+G42</f>
        <v>91693</v>
      </c>
      <c r="H49" s="59">
        <f>SUM(H5:H48)</f>
        <v>170066</v>
      </c>
      <c r="I49" s="60">
        <f>SUM(I5:I48)</f>
        <v>8150</v>
      </c>
      <c r="J49" s="63">
        <v>94643</v>
      </c>
    </row>
    <row r="50" spans="1:10" ht="19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9" x14ac:dyDescent="0.25">
      <c r="A51" s="65"/>
      <c r="B51" s="64"/>
      <c r="C51" s="64"/>
      <c r="D51" s="64"/>
      <c r="E51" s="66"/>
      <c r="F51" s="64"/>
      <c r="G51" s="64"/>
      <c r="H51" s="64"/>
      <c r="I51" s="64"/>
      <c r="J51" s="64"/>
    </row>
    <row r="52" spans="1:10" ht="19" x14ac:dyDescent="0.25">
      <c r="A52" s="65" t="s">
        <v>40</v>
      </c>
      <c r="B52" s="64"/>
      <c r="C52" s="64"/>
      <c r="D52" s="64"/>
      <c r="E52" s="66"/>
      <c r="F52" s="64"/>
      <c r="G52" s="64"/>
      <c r="H52" s="64"/>
      <c r="I52" s="64"/>
      <c r="J52" s="64"/>
    </row>
    <row r="53" spans="1:10" ht="40" x14ac:dyDescent="0.25">
      <c r="A53" s="67" t="s">
        <v>42</v>
      </c>
      <c r="B53" s="64"/>
      <c r="C53" s="64"/>
      <c r="D53" s="64"/>
      <c r="E53" s="66"/>
      <c r="F53" s="64"/>
      <c r="G53" s="64"/>
      <c r="H53" s="64"/>
      <c r="I53" s="64"/>
      <c r="J53" s="64"/>
    </row>
    <row r="54" spans="1:10" ht="19" x14ac:dyDescent="0.25">
      <c r="A54" s="66"/>
      <c r="B54" s="64"/>
      <c r="C54" s="64"/>
      <c r="D54" s="64"/>
      <c r="E54" s="68"/>
      <c r="F54" s="64"/>
      <c r="G54" s="64"/>
      <c r="H54" s="64"/>
      <c r="I54" s="64"/>
      <c r="J54" s="64"/>
    </row>
    <row r="55" spans="1:10" ht="19" x14ac:dyDescent="0.25">
      <c r="A55" s="66"/>
      <c r="B55" s="64"/>
      <c r="C55" s="64"/>
      <c r="D55" s="64" t="s">
        <v>36</v>
      </c>
      <c r="E55" s="64"/>
      <c r="F55" s="64"/>
      <c r="G55" s="64"/>
      <c r="H55" s="64"/>
      <c r="I55" s="64"/>
      <c r="J55" s="64"/>
    </row>
    <row r="56" spans="1:10" ht="19" x14ac:dyDescent="0.25">
      <c r="A56" s="66"/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9" x14ac:dyDescent="0.25">
      <c r="A57" s="68"/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9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9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9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19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</row>
    <row r="62" spans="1:10" ht="19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9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9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9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9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</row>
  </sheetData>
  <mergeCells count="1">
    <mergeCell ref="A1:I1"/>
  </mergeCells>
  <pageMargins left="0.7" right="0.7" top="0.75" bottom="0.75" header="0.3" footer="0.3"/>
  <pageSetup scale="57" orientation="portrait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2019-02-01T20:23:00Z</cp:lastPrinted>
  <dcterms:created xsi:type="dcterms:W3CDTF">2018-10-12T19:10:06Z</dcterms:created>
  <dcterms:modified xsi:type="dcterms:W3CDTF">2019-02-01T20:25:07Z</dcterms:modified>
</cp:coreProperties>
</file>